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F1F0" lockStructure="1"/>
  <bookViews>
    <workbookView xWindow="28680" yWindow="-210" windowWidth="29040" windowHeight="15840"/>
  </bookViews>
  <sheets>
    <sheet name="РНЦ_МиО" sheetId="4" r:id="rId1"/>
  </sheets>
  <definedNames>
    <definedName name="_xlnm._FilterDatabase" localSheetId="0" hidden="1">РНЦ_МиО!$F$11:$Q$14</definedName>
  </definedNames>
  <calcPr calcId="145621" fullPrecision="0"/>
</workbook>
</file>

<file path=xl/calcChain.xml><?xml version="1.0" encoding="utf-8"?>
<calcChain xmlns="http://schemas.openxmlformats.org/spreadsheetml/2006/main">
  <c r="H13" i="4" l="1"/>
  <c r="AI13" i="4" l="1"/>
  <c r="AF13" i="4" l="1"/>
  <c r="AA13" i="4"/>
  <c r="V13" i="4"/>
  <c r="N13" i="4" l="1"/>
  <c r="I13" i="4"/>
  <c r="O13" i="4" s="1"/>
  <c r="K13" i="4"/>
  <c r="AJ13" i="4" l="1"/>
  <c r="W13" i="4"/>
  <c r="AK13" i="4" l="1"/>
  <c r="AG13" i="4" l="1"/>
  <c r="AH13" i="4" s="1"/>
  <c r="AB13" i="4"/>
  <c r="X13" i="4"/>
  <c r="R13" i="4"/>
  <c r="S13" i="4" s="1"/>
  <c r="AB14" i="4" l="1"/>
  <c r="AC13" i="4"/>
  <c r="AC14" i="4" s="1"/>
  <c r="R14" i="4"/>
  <c r="S14" i="4"/>
  <c r="AJ14" i="4" l="1"/>
  <c r="AI14" i="4"/>
  <c r="J13" i="4"/>
  <c r="AK14" i="4" l="1"/>
  <c r="X14" i="4"/>
  <c r="L13" i="4"/>
  <c r="N14" i="4"/>
  <c r="M13" i="4"/>
  <c r="AH14" i="4" l="1"/>
  <c r="AG14" i="4"/>
  <c r="W14" i="4"/>
  <c r="O14" i="4"/>
  <c r="P9" i="4" l="1"/>
</calcChain>
</file>

<file path=xl/sharedStrings.xml><?xml version="1.0" encoding="utf-8"?>
<sst xmlns="http://schemas.openxmlformats.org/spreadsheetml/2006/main" count="58" uniqueCount="44">
  <si>
    <t>Номер технического задания:</t>
  </si>
  <si>
    <t>Норма аварийно-восстановительного запаса, шт.:</t>
  </si>
  <si>
    <t>Складской остаток на дату формирования заявки на закупку, шт.:</t>
  </si>
  <si>
    <t>Номенклатурный номер (не заполнять)</t>
  </si>
  <si>
    <t>Ед. изм.</t>
  </si>
  <si>
    <t>Кол-во</t>
  </si>
  <si>
    <t>Среднее квадратичное отклонение цен</t>
  </si>
  <si>
    <t>Краткое наименование товара, работы, услуги  в соответствии с техническим заданием</t>
  </si>
  <si>
    <t>№ п/п</t>
  </si>
  <si>
    <t>Наименование филиала АО "Оборонэнерго":</t>
  </si>
  <si>
    <t>шт</t>
  </si>
  <si>
    <t>Итого</t>
  </si>
  <si>
    <t xml:space="preserve"> Расчет показателей вариации</t>
  </si>
  <si>
    <t>Расчет начальной (максимальной) цены договора (товаров, работ, услуг) в соответствии с техническим заданием</t>
  </si>
  <si>
    <t xml:space="preserve"> РАСЧЕТ НАЧАЛЬНОЙ (МАКСИМАЛЬНОЙ) ЦЕНЫ </t>
  </si>
  <si>
    <t>Фактическая цена за 1 ед. товара/ работы/услуги  (руб. без НДС)</t>
  </si>
  <si>
    <t>Коэффициент вариации, (%)                      (не выше 33%)</t>
  </si>
  <si>
    <t>методом сопоставимых рыночных цен (анализа рынка)</t>
  </si>
  <si>
    <t xml:space="preserve">Начальная (максимальная) цена, руб. </t>
  </si>
  <si>
    <t>Фактическая цена, (руб. без НДС)</t>
  </si>
  <si>
    <t>Цена, (руб. без НДС)</t>
  </si>
  <si>
    <t>Цена за 1 ед. товара/работы/услуги  (без НДС)</t>
  </si>
  <si>
    <t>Средняя цена за 1 ед. товара/работы/услуги, (руб. без НДС)</t>
  </si>
  <si>
    <t>Цена за 1 ед. товара/работы/услуги ценового предложения № 1 больше/меньше Средней цены за 1 ед. товара/работы/услуги,  (%)</t>
  </si>
  <si>
    <t>Цена за 1 ед. товара/работы/услуги ценового предложения № 2 больше/меньше Средней цены за 1 ед. товара/работы/услуги,  (%)</t>
  </si>
  <si>
    <t>Цена за 1 ед. товара/работы/услуги ценового предложения № 3 больше/меньше Средней цены за 1 ед. товара/работы/услуги,  (%)</t>
  </si>
  <si>
    <t>поставка «Серверное оборудование  для филиала «Северо-Западный» АО «Оборонэнерго»</t>
  </si>
  <si>
    <t xml:space="preserve">Ценовая информация № 1 
</t>
  </si>
  <si>
    <t xml:space="preserve">Ценовая информация № 2 
</t>
  </si>
  <si>
    <t xml:space="preserve">Ценовая информация № 3 
</t>
  </si>
  <si>
    <t>филиал "Северо-Западный" АО "Оборонэнерго"</t>
  </si>
  <si>
    <t>Средняя цена за 1 ед. товара/работы/услуги больше/меньше Фактической цены за 1 ед. товара/работы/услуг по договору 2021г. на, (%)</t>
  </si>
  <si>
    <t>№ СЗФ/10/О</t>
  </si>
  <si>
    <t>Клейзер В.А.</t>
  </si>
  <si>
    <t>Начальник  отдела информационных технологий управления обеспечения производства</t>
  </si>
  <si>
    <t>Цена договора аналогичных товаров, работ, услуг, приобретенных АО "Оборонэнерго"                             в 2023 году</t>
  </si>
  <si>
    <t>Начальная (максимальная) цена договора,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</si>
  <si>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Фактическая цена,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</si>
  <si>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Сервер</t>
  </si>
  <si>
    <t>НМЦ за 1 ед. товара/ работы/услуги, (руб. включая все расходы, предусмотренные в рамках исполнения договора, заключаемого по результатам закупки, налоги, иные возможные обязательные платежи )</t>
  </si>
  <si>
    <t>Цена за 1 ед. товара/работы/услуги  (с НДС)</t>
  </si>
  <si>
    <t>Приложение № 1</t>
  </si>
  <si>
    <t xml:space="preserve">к Инструкции о порядке определения и обоснования
начальной (максимальной) цены договора 
(п. 6.1., 6.1.8.2., 6.1.10., 6.8.2., 6.8.3.)
</t>
  </si>
  <si>
    <t>Средняя рыночная Цена за 1 ед. товара/ работы/услуги, (руб. 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</si>
</sst>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#,##0.00\ &quot;₽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1"/>
    </font>
    <font>
      <b/>
      <sz val="36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2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9">
    <xf numFmtId="0" fontId="0" fillId="0" borderId="0"/>
    <xf numFmtId="164" fontId="9" fillId="0" borderId="0"/>
    <xf numFmtId="0" fontId="10" fillId="0" borderId="0"/>
    <xf numFmtId="0" fontId="12" fillId="0" borderId="0"/>
    <xf numFmtId="0" fontId="13" fillId="0" borderId="0">
      <alignment horizontal="left"/>
    </xf>
    <xf numFmtId="0" fontId="8" fillId="0" borderId="0"/>
    <xf numFmtId="0" fontId="8" fillId="0" borderId="0"/>
    <xf numFmtId="0" fontId="7" fillId="0" borderId="0"/>
    <xf numFmtId="0" fontId="14" fillId="0" borderId="0"/>
    <xf numFmtId="0" fontId="7" fillId="0" borderId="0"/>
    <xf numFmtId="0" fontId="7" fillId="0" borderId="0"/>
    <xf numFmtId="164" fontId="15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0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right" vertical="center"/>
      <protection locked="0"/>
    </xf>
    <xf numFmtId="1" fontId="16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10" fontId="16" fillId="0" borderId="1" xfId="0" applyNumberFormat="1" applyFont="1" applyBorder="1" applyAlignment="1" applyProtection="1">
      <alignment horizontal="center" vertical="center"/>
      <protection locked="0"/>
    </xf>
    <xf numFmtId="4" fontId="16" fillId="0" borderId="1" xfId="0" applyNumberFormat="1" applyFont="1" applyBorder="1" applyAlignment="1">
      <alignment horizontal="center" vertical="center" wrapText="1"/>
    </xf>
    <xf numFmtId="9" fontId="20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vertical="center"/>
      <protection locked="0"/>
    </xf>
    <xf numFmtId="10" fontId="17" fillId="0" borderId="0" xfId="0" applyNumberFormat="1" applyFont="1" applyAlignment="1" applyProtection="1">
      <alignment vertical="center"/>
      <protection locked="0"/>
    </xf>
    <xf numFmtId="9" fontId="17" fillId="0" borderId="0" xfId="20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4" fontId="29" fillId="3" borderId="13" xfId="92" applyNumberFormat="1" applyFont="1" applyFill="1" applyBorder="1" applyAlignment="1" applyProtection="1">
      <alignment horizontal="center" vertical="center"/>
      <protection locked="0"/>
    </xf>
    <xf numFmtId="9" fontId="17" fillId="0" borderId="0" xfId="20" applyFont="1" applyFill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/>
    <xf numFmtId="0" fontId="31" fillId="0" borderId="2" xfId="0" applyFont="1" applyBorder="1" applyProtection="1">
      <protection locked="0"/>
    </xf>
    <xf numFmtId="0" fontId="32" fillId="0" borderId="2" xfId="0" applyFont="1" applyBorder="1"/>
    <xf numFmtId="0" fontId="16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0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165" fontId="18" fillId="2" borderId="3" xfId="0" applyNumberFormat="1" applyFont="1" applyFill="1" applyBorder="1" applyAlignment="1" applyProtection="1">
      <alignment horizontal="center" vertical="center"/>
      <protection locked="0"/>
    </xf>
    <xf numFmtId="165" fontId="18" fillId="2" borderId="4" xfId="0" applyNumberFormat="1" applyFont="1" applyFill="1" applyBorder="1" applyAlignment="1" applyProtection="1">
      <alignment horizontal="center" vertical="center"/>
      <protection locked="0"/>
    </xf>
    <xf numFmtId="165" fontId="18" fillId="2" borderId="5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top"/>
      <protection locked="0"/>
    </xf>
  </cellXfs>
  <cellStyles count="179">
    <cellStyle name="Excel Built-in Normal" xfId="1"/>
    <cellStyle name="Excel Built-in Normal 1" xfId="3"/>
    <cellStyle name="Excel Built-in Normal 2" xfId="11"/>
    <cellStyle name="Обычный" xfId="0" builtinId="0"/>
    <cellStyle name="Обычный 10" xfId="6"/>
    <cellStyle name="Обычный 10 2" xfId="7"/>
    <cellStyle name="Обычный 10 2 2" xfId="13"/>
    <cellStyle name="Обычный 10 2 2 2" xfId="39"/>
    <cellStyle name="Обычный 10 2 2 2 2" xfId="81"/>
    <cellStyle name="Обычный 10 2 2 2 3" xfId="126"/>
    <cellStyle name="Обычный 10 2 2 2 4" xfId="168"/>
    <cellStyle name="Обычный 10 2 2 3" xfId="27"/>
    <cellStyle name="Обычный 10 2 2 3 2" xfId="69"/>
    <cellStyle name="Обычный 10 2 2 3 3" xfId="114"/>
    <cellStyle name="Обычный 10 2 2 3 4" xfId="156"/>
    <cellStyle name="Обычный 10 2 2 4" xfId="57"/>
    <cellStyle name="Обычный 10 2 2 5" xfId="102"/>
    <cellStyle name="Обычный 10 2 2 6" xfId="144"/>
    <cellStyle name="Обычный 10 2 3" xfId="35"/>
    <cellStyle name="Обычный 10 2 3 2" xfId="77"/>
    <cellStyle name="Обычный 10 2 3 3" xfId="122"/>
    <cellStyle name="Обычный 10 2 3 4" xfId="164"/>
    <cellStyle name="Обычный 10 2 4" xfId="23"/>
    <cellStyle name="Обычный 10 2 4 2" xfId="65"/>
    <cellStyle name="Обычный 10 2 4 3" xfId="110"/>
    <cellStyle name="Обычный 10 2 4 4" xfId="152"/>
    <cellStyle name="Обычный 10 2 5" xfId="53"/>
    <cellStyle name="Обычный 10 2 6" xfId="98"/>
    <cellStyle name="Обычный 10 2 7" xfId="140"/>
    <cellStyle name="Обычный 10 3" xfId="12"/>
    <cellStyle name="Обычный 10 3 2" xfId="38"/>
    <cellStyle name="Обычный 10 3 2 2" xfId="80"/>
    <cellStyle name="Обычный 10 3 2 3" xfId="125"/>
    <cellStyle name="Обычный 10 3 2 4" xfId="167"/>
    <cellStyle name="Обычный 10 3 3" xfId="26"/>
    <cellStyle name="Обычный 10 3 3 2" xfId="68"/>
    <cellStyle name="Обычный 10 3 3 3" xfId="113"/>
    <cellStyle name="Обычный 10 3 3 4" xfId="155"/>
    <cellStyle name="Обычный 10 3 4" xfId="56"/>
    <cellStyle name="Обычный 10 3 5" xfId="101"/>
    <cellStyle name="Обычный 10 3 6" xfId="143"/>
    <cellStyle name="Обычный 10 4" xfId="34"/>
    <cellStyle name="Обычный 10 4 2" xfId="76"/>
    <cellStyle name="Обычный 10 4 3" xfId="121"/>
    <cellStyle name="Обычный 10 4 4" xfId="163"/>
    <cellStyle name="Обычный 10 5" xfId="22"/>
    <cellStyle name="Обычный 10 5 2" xfId="64"/>
    <cellStyle name="Обычный 10 5 3" xfId="109"/>
    <cellStyle name="Обычный 10 5 4" xfId="151"/>
    <cellStyle name="Обычный 10 6" xfId="48"/>
    <cellStyle name="Обычный 10 6 2" xfId="89"/>
    <cellStyle name="Обычный 10 6 3" xfId="134"/>
    <cellStyle name="Обычный 10 6 4" xfId="176"/>
    <cellStyle name="Обычный 10 7" xfId="52"/>
    <cellStyle name="Обычный 10 8" xfId="97"/>
    <cellStyle name="Обычный 10 9" xfId="139"/>
    <cellStyle name="Обычный 14" xfId="14"/>
    <cellStyle name="Обычный 2" xfId="2"/>
    <cellStyle name="Обычный 2 11 2" xfId="50"/>
    <cellStyle name="Обычный 2 11 2 2" xfId="91"/>
    <cellStyle name="Обычный 2 11 2 3" xfId="136"/>
    <cellStyle name="Обычный 2 11 2 4" xfId="178"/>
    <cellStyle name="Обычный 2 2" xfId="8"/>
    <cellStyle name="Обычный 2 2 2" xfId="45"/>
    <cellStyle name="Обычный 2 3" xfId="94"/>
    <cellStyle name="Обычный 3" xfId="4"/>
    <cellStyle name="Обычный 3 2" xfId="46"/>
    <cellStyle name="Обычный 3 2 2" xfId="87"/>
    <cellStyle name="Обычный 3 2 3" xfId="132"/>
    <cellStyle name="Обычный 3 2 4" xfId="174"/>
    <cellStyle name="Обычный 3 3" xfId="95"/>
    <cellStyle name="Обычный 4" xfId="9"/>
    <cellStyle name="Обычный 4 2" xfId="16"/>
    <cellStyle name="Обычный 4 2 2" xfId="41"/>
    <cellStyle name="Обычный 4 2 2 2" xfId="83"/>
    <cellStyle name="Обычный 4 2 2 3" xfId="128"/>
    <cellStyle name="Обычный 4 2 2 4" xfId="170"/>
    <cellStyle name="Обычный 4 2 3" xfId="29"/>
    <cellStyle name="Обычный 4 2 3 2" xfId="71"/>
    <cellStyle name="Обычный 4 2 3 3" xfId="116"/>
    <cellStyle name="Обычный 4 2 3 4" xfId="158"/>
    <cellStyle name="Обычный 4 2 4" xfId="59"/>
    <cellStyle name="Обычный 4 2 5" xfId="104"/>
    <cellStyle name="Обычный 4 2 6" xfId="146"/>
    <cellStyle name="Обычный 4 3" xfId="15"/>
    <cellStyle name="Обычный 4 3 2" xfId="40"/>
    <cellStyle name="Обычный 4 3 2 2" xfId="82"/>
    <cellStyle name="Обычный 4 3 2 3" xfId="127"/>
    <cellStyle name="Обычный 4 3 2 4" xfId="169"/>
    <cellStyle name="Обычный 4 3 3" xfId="28"/>
    <cellStyle name="Обычный 4 3 3 2" xfId="70"/>
    <cellStyle name="Обычный 4 3 3 3" xfId="115"/>
    <cellStyle name="Обычный 4 3 3 4" xfId="157"/>
    <cellStyle name="Обычный 4 3 4" xfId="58"/>
    <cellStyle name="Обычный 4 3 5" xfId="103"/>
    <cellStyle name="Обычный 4 3 6" xfId="145"/>
    <cellStyle name="Обычный 4 4" xfId="36"/>
    <cellStyle name="Обычный 4 4 2" xfId="78"/>
    <cellStyle name="Обычный 4 4 3" xfId="123"/>
    <cellStyle name="Обычный 4 4 4" xfId="165"/>
    <cellStyle name="Обычный 4 5" xfId="24"/>
    <cellStyle name="Обычный 4 5 2" xfId="66"/>
    <cellStyle name="Обычный 4 5 3" xfId="111"/>
    <cellStyle name="Обычный 4 5 4" xfId="153"/>
    <cellStyle name="Обычный 4 6" xfId="54"/>
    <cellStyle name="Обычный 4 7" xfId="99"/>
    <cellStyle name="Обычный 4 8" xfId="141"/>
    <cellStyle name="Обычный 41" xfId="47"/>
    <cellStyle name="Обычный 41 2" xfId="88"/>
    <cellStyle name="Обычный 41 3" xfId="133"/>
    <cellStyle name="Обычный 41 4" xfId="175"/>
    <cellStyle name="Обычный 5" xfId="49"/>
    <cellStyle name="Обычный 5 2" xfId="90"/>
    <cellStyle name="Обычный 5 3" xfId="135"/>
    <cellStyle name="Обычный 5 4" xfId="177"/>
    <cellStyle name="Обычный 6" xfId="93"/>
    <cellStyle name="Обычный 6 2" xfId="137"/>
    <cellStyle name="Обычный 7" xfId="92"/>
    <cellStyle name="Обычный 8" xfId="17"/>
    <cellStyle name="Обычный 8 2" xfId="42"/>
    <cellStyle name="Обычный 8 2 2" xfId="84"/>
    <cellStyle name="Обычный 8 2 3" xfId="129"/>
    <cellStyle name="Обычный 8 2 4" xfId="171"/>
    <cellStyle name="Обычный 8 3" xfId="30"/>
    <cellStyle name="Обычный 8 3 2" xfId="72"/>
    <cellStyle name="Обычный 8 3 3" xfId="117"/>
    <cellStyle name="Обычный 8 3 4" xfId="159"/>
    <cellStyle name="Обычный 8 4" xfId="60"/>
    <cellStyle name="Обычный 8 5" xfId="105"/>
    <cellStyle name="Обычный 8 6" xfId="147"/>
    <cellStyle name="Обычный 9" xfId="5"/>
    <cellStyle name="Обычный 9 2" xfId="10"/>
    <cellStyle name="Обычный 9 2 2" xfId="19"/>
    <cellStyle name="Обычный 9 2 2 2" xfId="44"/>
    <cellStyle name="Обычный 9 2 2 2 2" xfId="86"/>
    <cellStyle name="Обычный 9 2 2 2 3" xfId="131"/>
    <cellStyle name="Обычный 9 2 2 2 4" xfId="173"/>
    <cellStyle name="Обычный 9 2 2 3" xfId="32"/>
    <cellStyle name="Обычный 9 2 2 3 2" xfId="74"/>
    <cellStyle name="Обычный 9 2 2 3 3" xfId="119"/>
    <cellStyle name="Обычный 9 2 2 3 4" xfId="161"/>
    <cellStyle name="Обычный 9 2 2 4" xfId="62"/>
    <cellStyle name="Обычный 9 2 2 5" xfId="107"/>
    <cellStyle name="Обычный 9 2 2 6" xfId="149"/>
    <cellStyle name="Обычный 9 2 3" xfId="37"/>
    <cellStyle name="Обычный 9 2 3 2" xfId="79"/>
    <cellStyle name="Обычный 9 2 3 3" xfId="124"/>
    <cellStyle name="Обычный 9 2 3 4" xfId="166"/>
    <cellStyle name="Обычный 9 2 4" xfId="25"/>
    <cellStyle name="Обычный 9 2 4 2" xfId="67"/>
    <cellStyle name="Обычный 9 2 4 3" xfId="112"/>
    <cellStyle name="Обычный 9 2 4 4" xfId="154"/>
    <cellStyle name="Обычный 9 2 5" xfId="55"/>
    <cellStyle name="Обычный 9 2 6" xfId="100"/>
    <cellStyle name="Обычный 9 2 7" xfId="142"/>
    <cellStyle name="Обычный 9 3" xfId="18"/>
    <cellStyle name="Обычный 9 3 2" xfId="43"/>
    <cellStyle name="Обычный 9 3 2 2" xfId="85"/>
    <cellStyle name="Обычный 9 3 2 3" xfId="130"/>
    <cellStyle name="Обычный 9 3 2 4" xfId="172"/>
    <cellStyle name="Обычный 9 3 3" xfId="31"/>
    <cellStyle name="Обычный 9 3 3 2" xfId="73"/>
    <cellStyle name="Обычный 9 3 3 3" xfId="118"/>
    <cellStyle name="Обычный 9 3 3 4" xfId="160"/>
    <cellStyle name="Обычный 9 3 4" xfId="61"/>
    <cellStyle name="Обычный 9 3 5" xfId="106"/>
    <cellStyle name="Обычный 9 3 6" xfId="148"/>
    <cellStyle name="Обычный 9 4" xfId="33"/>
    <cellStyle name="Обычный 9 4 2" xfId="75"/>
    <cellStyle name="Обычный 9 4 3" xfId="120"/>
    <cellStyle name="Обычный 9 4 4" xfId="162"/>
    <cellStyle name="Обычный 9 5" xfId="21"/>
    <cellStyle name="Обычный 9 5 2" xfId="63"/>
    <cellStyle name="Обычный 9 5 3" xfId="108"/>
    <cellStyle name="Обычный 9 5 4" xfId="150"/>
    <cellStyle name="Обычный 9 6" xfId="51"/>
    <cellStyle name="Обычный 9 7" xfId="96"/>
    <cellStyle name="Обычный 9 8" xfId="138"/>
    <cellStyle name="Процентный" xfId="20" builtinId="5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0"/>
  <sheetViews>
    <sheetView tabSelected="1" topLeftCell="B4" zoomScale="70" zoomScaleNormal="70" workbookViewId="0">
      <selection activeCell="H14" sqref="H14"/>
    </sheetView>
  </sheetViews>
  <sheetFormatPr defaultColWidth="11.140625" defaultRowHeight="15" x14ac:dyDescent="0.25"/>
  <cols>
    <col min="1" max="1" width="18" style="18" hidden="1" customWidth="1"/>
    <col min="2" max="2" width="6.140625" style="18" customWidth="1"/>
    <col min="3" max="3" width="31" style="18" customWidth="1"/>
    <col min="4" max="4" width="17" style="18" customWidth="1"/>
    <col min="5" max="5" width="18.28515625" style="18" customWidth="1"/>
    <col min="6" max="6" width="8.140625" style="18" customWidth="1"/>
    <col min="7" max="7" width="8.85546875" style="18" customWidth="1"/>
    <col min="8" max="9" width="16.42578125" style="18" customWidth="1"/>
    <col min="10" max="10" width="15.140625" style="18" customWidth="1"/>
    <col min="11" max="13" width="11.140625" style="18"/>
    <col min="14" max="14" width="17.5703125" style="18" customWidth="1"/>
    <col min="15" max="15" width="14.85546875" style="18" customWidth="1"/>
    <col min="16" max="16" width="9" style="18" customWidth="1"/>
    <col min="17" max="17" width="16.42578125" style="18" customWidth="1"/>
    <col min="18" max="18" width="17.85546875" style="18" customWidth="1"/>
    <col min="19" max="19" width="15.7109375" style="18" customWidth="1"/>
    <col min="20" max="20" width="9" style="18" customWidth="1"/>
    <col min="21" max="22" width="15.28515625" style="19" customWidth="1"/>
    <col min="23" max="23" width="14.5703125" style="18" customWidth="1"/>
    <col min="24" max="24" width="15" style="18" customWidth="1"/>
    <col min="25" max="25" width="9" style="18" customWidth="1"/>
    <col min="26" max="27" width="14.28515625" style="19" customWidth="1"/>
    <col min="28" max="28" width="14.5703125" style="18" customWidth="1"/>
    <col min="29" max="29" width="15" style="18" customWidth="1"/>
    <col min="30" max="30" width="9" style="18" customWidth="1"/>
    <col min="31" max="32" width="16.85546875" style="19" customWidth="1"/>
    <col min="33" max="33" width="14.5703125" style="18" customWidth="1"/>
    <col min="34" max="34" width="15" style="18" customWidth="1"/>
    <col min="35" max="35" width="13.85546875" style="18" customWidth="1"/>
    <col min="36" max="36" width="12.85546875" style="18" customWidth="1"/>
    <col min="37" max="37" width="16" style="18" customWidth="1"/>
    <col min="38" max="16384" width="11.140625" style="18"/>
  </cols>
  <sheetData>
    <row r="1" spans="1:37" ht="15" customHeight="1" x14ac:dyDescent="0.25">
      <c r="AE1" s="66" t="s">
        <v>41</v>
      </c>
      <c r="AF1" s="66"/>
      <c r="AG1" s="66"/>
      <c r="AH1" s="66"/>
      <c r="AI1" s="66"/>
      <c r="AJ1" s="66"/>
      <c r="AK1" s="66"/>
    </row>
    <row r="2" spans="1:37" ht="34.5" customHeight="1" x14ac:dyDescent="0.25">
      <c r="AE2" s="67" t="s">
        <v>42</v>
      </c>
      <c r="AF2" s="66"/>
      <c r="AG2" s="66"/>
      <c r="AH2" s="66"/>
      <c r="AI2" s="66"/>
      <c r="AJ2" s="66"/>
      <c r="AK2" s="66"/>
    </row>
    <row r="3" spans="1:37" ht="15" customHeight="1" x14ac:dyDescent="0.25">
      <c r="AE3" s="20"/>
      <c r="AF3" s="37"/>
      <c r="AI3" s="20"/>
      <c r="AJ3" s="20"/>
      <c r="AK3" s="20"/>
    </row>
    <row r="4" spans="1:37" ht="27" x14ac:dyDescent="0.25">
      <c r="A4" s="68" t="s">
        <v>14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</row>
    <row r="5" spans="1:37" ht="27" x14ac:dyDescent="0.25">
      <c r="A5" s="68" t="s">
        <v>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</row>
    <row r="6" spans="1:37" ht="46.5" customHeight="1" x14ac:dyDescent="0.25">
      <c r="A6" s="69" t="s">
        <v>26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</row>
    <row r="7" spans="1:37" ht="24" customHeight="1" x14ac:dyDescent="0.25">
      <c r="A7" s="52" t="s">
        <v>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7" t="s">
        <v>32</v>
      </c>
      <c r="Q7" s="58"/>
      <c r="R7" s="58"/>
      <c r="S7" s="59"/>
      <c r="T7" s="43" t="s">
        <v>27</v>
      </c>
      <c r="U7" s="44"/>
      <c r="V7" s="44"/>
      <c r="W7" s="44"/>
      <c r="X7" s="45"/>
      <c r="Y7" s="43" t="s">
        <v>28</v>
      </c>
      <c r="Z7" s="44"/>
      <c r="AA7" s="44"/>
      <c r="AB7" s="44"/>
      <c r="AC7" s="45"/>
      <c r="AD7" s="43" t="s">
        <v>29</v>
      </c>
      <c r="AE7" s="44"/>
      <c r="AF7" s="44"/>
      <c r="AG7" s="44"/>
      <c r="AH7" s="45"/>
      <c r="AI7" s="64" t="s">
        <v>12</v>
      </c>
      <c r="AJ7" s="64"/>
      <c r="AK7" s="64"/>
    </row>
    <row r="8" spans="1:37" ht="24" customHeight="1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7" t="s">
        <v>30</v>
      </c>
      <c r="Q8" s="58"/>
      <c r="R8" s="58"/>
      <c r="S8" s="59"/>
      <c r="T8" s="46"/>
      <c r="U8" s="47"/>
      <c r="V8" s="47"/>
      <c r="W8" s="47"/>
      <c r="X8" s="48"/>
      <c r="Y8" s="46"/>
      <c r="Z8" s="47"/>
      <c r="AA8" s="47"/>
      <c r="AB8" s="47"/>
      <c r="AC8" s="48"/>
      <c r="AD8" s="46"/>
      <c r="AE8" s="47"/>
      <c r="AF8" s="47"/>
      <c r="AG8" s="47"/>
      <c r="AH8" s="48"/>
      <c r="AI8" s="64"/>
      <c r="AJ8" s="64"/>
      <c r="AK8" s="64"/>
    </row>
    <row r="9" spans="1:37" ht="24" customHeight="1" x14ac:dyDescent="0.25">
      <c r="A9" s="52" t="s">
        <v>18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4">
        <f>O14</f>
        <v>1999990</v>
      </c>
      <c r="Q9" s="55"/>
      <c r="R9" s="55"/>
      <c r="S9" s="56"/>
      <c r="T9" s="46"/>
      <c r="U9" s="47"/>
      <c r="V9" s="47"/>
      <c r="W9" s="47"/>
      <c r="X9" s="48"/>
      <c r="Y9" s="46"/>
      <c r="Z9" s="47"/>
      <c r="AA9" s="47"/>
      <c r="AB9" s="47"/>
      <c r="AC9" s="48"/>
      <c r="AD9" s="46"/>
      <c r="AE9" s="47"/>
      <c r="AF9" s="47"/>
      <c r="AG9" s="47"/>
      <c r="AH9" s="48"/>
      <c r="AI9" s="64"/>
      <c r="AJ9" s="64"/>
      <c r="AK9" s="64"/>
    </row>
    <row r="10" spans="1:37" ht="74.25" customHeight="1" x14ac:dyDescent="0.25">
      <c r="A10" s="64" t="s">
        <v>3</v>
      </c>
      <c r="B10" s="53" t="s">
        <v>8</v>
      </c>
      <c r="C10" s="53" t="s">
        <v>7</v>
      </c>
      <c r="D10" s="64" t="s">
        <v>2</v>
      </c>
      <c r="E10" s="64" t="s">
        <v>1</v>
      </c>
      <c r="F10" s="64" t="s">
        <v>13</v>
      </c>
      <c r="G10" s="64"/>
      <c r="H10" s="64"/>
      <c r="I10" s="64"/>
      <c r="J10" s="64"/>
      <c r="K10" s="64"/>
      <c r="L10" s="64"/>
      <c r="M10" s="64"/>
      <c r="N10" s="64"/>
      <c r="O10" s="64"/>
      <c r="P10" s="60" t="s">
        <v>35</v>
      </c>
      <c r="Q10" s="61"/>
      <c r="R10" s="61"/>
      <c r="S10" s="62"/>
      <c r="T10" s="49"/>
      <c r="U10" s="50"/>
      <c r="V10" s="50"/>
      <c r="W10" s="50"/>
      <c r="X10" s="51"/>
      <c r="Y10" s="49"/>
      <c r="Z10" s="50"/>
      <c r="AA10" s="50"/>
      <c r="AB10" s="50"/>
      <c r="AC10" s="51"/>
      <c r="AD10" s="49"/>
      <c r="AE10" s="50"/>
      <c r="AF10" s="50"/>
      <c r="AG10" s="50"/>
      <c r="AH10" s="51"/>
      <c r="AI10" s="65"/>
      <c r="AJ10" s="65"/>
      <c r="AK10" s="65"/>
    </row>
    <row r="11" spans="1:37" s="21" customFormat="1" ht="341.25" customHeight="1" x14ac:dyDescent="0.25">
      <c r="A11" s="64"/>
      <c r="B11" s="53"/>
      <c r="C11" s="53"/>
      <c r="D11" s="64"/>
      <c r="E11" s="64"/>
      <c r="F11" s="1" t="s">
        <v>5</v>
      </c>
      <c r="G11" s="1" t="s">
        <v>4</v>
      </c>
      <c r="H11" s="28" t="s">
        <v>22</v>
      </c>
      <c r="I11" s="39" t="s">
        <v>39</v>
      </c>
      <c r="J11" s="28" t="s">
        <v>31</v>
      </c>
      <c r="K11" s="28" t="s">
        <v>23</v>
      </c>
      <c r="L11" s="28" t="s">
        <v>24</v>
      </c>
      <c r="M11" s="28" t="s">
        <v>25</v>
      </c>
      <c r="N11" s="28" t="s">
        <v>20</v>
      </c>
      <c r="O11" s="4" t="s">
        <v>36</v>
      </c>
      <c r="P11" s="23" t="s">
        <v>5</v>
      </c>
      <c r="Q11" s="28" t="s">
        <v>15</v>
      </c>
      <c r="R11" s="28" t="s">
        <v>19</v>
      </c>
      <c r="S11" s="4" t="s">
        <v>37</v>
      </c>
      <c r="T11" s="23" t="s">
        <v>5</v>
      </c>
      <c r="U11" s="28" t="s">
        <v>21</v>
      </c>
      <c r="V11" s="28" t="s">
        <v>40</v>
      </c>
      <c r="W11" s="2" t="s">
        <v>20</v>
      </c>
      <c r="X11" s="4" t="s">
        <v>37</v>
      </c>
      <c r="Y11" s="23" t="s">
        <v>5</v>
      </c>
      <c r="Z11" s="28" t="s">
        <v>21</v>
      </c>
      <c r="AA11" s="28" t="s">
        <v>40</v>
      </c>
      <c r="AB11" s="2" t="s">
        <v>20</v>
      </c>
      <c r="AC11" s="4" t="s">
        <v>37</v>
      </c>
      <c r="AD11" s="23" t="s">
        <v>5</v>
      </c>
      <c r="AE11" s="28" t="s">
        <v>21</v>
      </c>
      <c r="AF11" s="28" t="s">
        <v>40</v>
      </c>
      <c r="AG11" s="2" t="s">
        <v>20</v>
      </c>
      <c r="AH11" s="4" t="s">
        <v>37</v>
      </c>
      <c r="AI11" s="28" t="s">
        <v>43</v>
      </c>
      <c r="AJ11" s="28" t="s">
        <v>6</v>
      </c>
      <c r="AK11" s="4" t="s">
        <v>16</v>
      </c>
    </row>
    <row r="12" spans="1:37" s="21" customFormat="1" ht="16.5" customHeight="1" x14ac:dyDescent="0.25">
      <c r="A12" s="3"/>
      <c r="B12" s="28">
        <v>1</v>
      </c>
      <c r="C12" s="28">
        <v>2</v>
      </c>
      <c r="D12" s="3"/>
      <c r="E12" s="3"/>
      <c r="F12" s="23">
        <v>3</v>
      </c>
      <c r="G12" s="23">
        <v>4</v>
      </c>
      <c r="H12" s="28">
        <v>5</v>
      </c>
      <c r="I12" s="28">
        <v>5</v>
      </c>
      <c r="J12" s="28"/>
      <c r="K12" s="28">
        <v>6</v>
      </c>
      <c r="L12" s="28">
        <v>7</v>
      </c>
      <c r="M12" s="28">
        <v>8</v>
      </c>
      <c r="N12" s="28"/>
      <c r="O12" s="29">
        <v>9</v>
      </c>
      <c r="P12" s="28"/>
      <c r="Q12" s="28"/>
      <c r="R12" s="28"/>
      <c r="S12" s="29">
        <v>10</v>
      </c>
      <c r="T12" s="28"/>
      <c r="U12" s="28"/>
      <c r="V12" s="28"/>
      <c r="W12" s="28"/>
      <c r="X12" s="29">
        <v>11</v>
      </c>
      <c r="Y12" s="28"/>
      <c r="Z12" s="28"/>
      <c r="AA12" s="28"/>
      <c r="AB12" s="28"/>
      <c r="AC12" s="29">
        <v>12</v>
      </c>
      <c r="AD12" s="28"/>
      <c r="AE12" s="28"/>
      <c r="AF12" s="28"/>
      <c r="AG12" s="28"/>
      <c r="AH12" s="29">
        <v>13</v>
      </c>
      <c r="AI12" s="28"/>
      <c r="AJ12" s="28"/>
      <c r="AK12" s="29">
        <v>14</v>
      </c>
    </row>
    <row r="13" spans="1:37" s="21" customFormat="1" ht="15.75" x14ac:dyDescent="0.25">
      <c r="A13" s="7"/>
      <c r="B13" s="7">
        <v>1</v>
      </c>
      <c r="C13" s="8" t="s">
        <v>38</v>
      </c>
      <c r="D13" s="9">
        <v>0</v>
      </c>
      <c r="E13" s="9">
        <v>0</v>
      </c>
      <c r="F13" s="16">
        <v>5</v>
      </c>
      <c r="G13" s="10" t="s">
        <v>10</v>
      </c>
      <c r="H13" s="11">
        <f>ROUND(AI13,2)/1.2</f>
        <v>333331.67</v>
      </c>
      <c r="I13" s="11">
        <f>ROUND(H13*1.2,2)</f>
        <v>399998</v>
      </c>
      <c r="J13" s="13" t="e">
        <f>(H13-Q13)/ABS(Q13)</f>
        <v>#DIV/0!</v>
      </c>
      <c r="K13" s="13">
        <f>(H13-U13)/ABS(U13)</f>
        <v>0</v>
      </c>
      <c r="L13" s="13">
        <f>(H13-Z13)/ABS(Z13)</f>
        <v>-2.0000000000000001E-4</v>
      </c>
      <c r="M13" s="13">
        <f>(H13-AE13)/ABS(AE13)</f>
        <v>2.0000000000000001E-4</v>
      </c>
      <c r="N13" s="11">
        <f>ROUND(F13*H13,2)</f>
        <v>1666658.35</v>
      </c>
      <c r="O13" s="12">
        <f>ROUND(F13*I13,2)</f>
        <v>1999990</v>
      </c>
      <c r="P13" s="16">
        <v>0</v>
      </c>
      <c r="Q13" s="14">
        <v>0</v>
      </c>
      <c r="R13" s="11">
        <f>P13*Q13</f>
        <v>0</v>
      </c>
      <c r="S13" s="12">
        <f>R13*1.2</f>
        <v>0</v>
      </c>
      <c r="T13" s="16">
        <v>5</v>
      </c>
      <c r="U13" s="31">
        <v>333330</v>
      </c>
      <c r="V13" s="31">
        <f>U13*1.2</f>
        <v>399996</v>
      </c>
      <c r="W13" s="11">
        <f>T13*U13</f>
        <v>1666650</v>
      </c>
      <c r="X13" s="12">
        <f>W13*1.2</f>
        <v>1999980</v>
      </c>
      <c r="Y13" s="16">
        <v>5</v>
      </c>
      <c r="Z13" s="31">
        <v>333390</v>
      </c>
      <c r="AA13" s="31">
        <f>Z13*1.2</f>
        <v>400068</v>
      </c>
      <c r="AB13" s="11">
        <f>Y13*Z13</f>
        <v>1666950</v>
      </c>
      <c r="AC13" s="12">
        <f>AB13*1.2</f>
        <v>2000340</v>
      </c>
      <c r="AD13" s="16">
        <v>5</v>
      </c>
      <c r="AE13" s="31">
        <v>333275</v>
      </c>
      <c r="AF13" s="31">
        <f>AE13*1.2</f>
        <v>399930</v>
      </c>
      <c r="AG13" s="11">
        <f>AD13*AE13</f>
        <v>1666375</v>
      </c>
      <c r="AH13" s="12">
        <f>AG13*1.2</f>
        <v>1999650</v>
      </c>
      <c r="AI13" s="5">
        <f>ROUND(IFERROR(AVERAGE(AF13,V13,AA13),0),2)</f>
        <v>399998</v>
      </c>
      <c r="AJ13" s="5">
        <f>ROUND(IFERROR(STDEV(AE13,U13,Z13),0),2)</f>
        <v>57.52</v>
      </c>
      <c r="AK13" s="15">
        <f>IFERROR(AJ13/AI13,0)</f>
        <v>0</v>
      </c>
    </row>
    <row r="14" spans="1:37" s="21" customFormat="1" ht="18.75" x14ac:dyDescent="0.25">
      <c r="A14" s="1"/>
      <c r="B14" s="41" t="s">
        <v>11</v>
      </c>
      <c r="C14" s="42"/>
      <c r="D14" s="1"/>
      <c r="E14" s="1"/>
      <c r="F14" s="22"/>
      <c r="G14" s="22"/>
      <c r="H14" s="22"/>
      <c r="I14" s="23"/>
      <c r="J14" s="23"/>
      <c r="K14" s="23"/>
      <c r="L14" s="23"/>
      <c r="M14" s="23"/>
      <c r="N14" s="6">
        <f>SUM(N13:N13)</f>
        <v>1666658.35</v>
      </c>
      <c r="O14" s="17">
        <f>SUM(O13:O13)</f>
        <v>1999990</v>
      </c>
      <c r="P14" s="22"/>
      <c r="Q14" s="5"/>
      <c r="R14" s="6">
        <f>SUM(R13:R13)</f>
        <v>0</v>
      </c>
      <c r="S14" s="17">
        <f>SUM(S13:S13)</f>
        <v>0</v>
      </c>
      <c r="T14" s="22"/>
      <c r="U14" s="5"/>
      <c r="V14" s="5"/>
      <c r="W14" s="6">
        <f>SUM(W13:W13)</f>
        <v>1666650</v>
      </c>
      <c r="X14" s="17">
        <f>SUM(X13:X13)</f>
        <v>1999980</v>
      </c>
      <c r="Y14" s="22"/>
      <c r="Z14" s="5"/>
      <c r="AA14" s="5"/>
      <c r="AB14" s="6">
        <f>SUM(AB13:AB13)</f>
        <v>1666950</v>
      </c>
      <c r="AC14" s="17">
        <f>SUM(AC13:AC13)</f>
        <v>2000340</v>
      </c>
      <c r="AD14" s="22"/>
      <c r="AE14" s="5"/>
      <c r="AF14" s="5"/>
      <c r="AG14" s="6">
        <f>SUM(AG13:AG13)</f>
        <v>1666375</v>
      </c>
      <c r="AH14" s="17">
        <f>SUM(AH13:AH13)</f>
        <v>1999650</v>
      </c>
      <c r="AI14" s="24">
        <f>SUM(AI13:AI13)</f>
        <v>399998</v>
      </c>
      <c r="AJ14" s="24">
        <f>SUM(AJ13:AJ13)</f>
        <v>57.52</v>
      </c>
      <c r="AK14" s="15">
        <f>IFERROR(AJ14/AI14,0)</f>
        <v>0</v>
      </c>
    </row>
    <row r="15" spans="1:37" x14ac:dyDescent="0.25">
      <c r="O15" s="25"/>
      <c r="S15" s="25"/>
      <c r="X15" s="25"/>
      <c r="AC15" s="25"/>
      <c r="AH15" s="25"/>
    </row>
    <row r="16" spans="1:37" ht="15" customHeight="1" x14ac:dyDescent="0.25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</row>
    <row r="17" spans="1:37" ht="20.25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</row>
    <row r="18" spans="1:37" x14ac:dyDescent="0.25">
      <c r="U18" s="18"/>
      <c r="V18" s="18"/>
      <c r="Z18" s="18"/>
      <c r="AA18" s="18"/>
    </row>
    <row r="19" spans="1:37" ht="167.25" customHeight="1" x14ac:dyDescent="0.25"/>
    <row r="20" spans="1:37" ht="26.25" x14ac:dyDescent="0.4">
      <c r="J20" s="40" t="s">
        <v>34</v>
      </c>
      <c r="K20" s="40"/>
      <c r="L20" s="40"/>
      <c r="M20" s="40"/>
      <c r="N20" s="40"/>
      <c r="O20" s="33"/>
      <c r="P20" s="33"/>
      <c r="Q20" s="33"/>
      <c r="R20" s="34"/>
      <c r="S20" s="34"/>
      <c r="T20" s="33"/>
      <c r="U20" s="33"/>
      <c r="V20" s="33"/>
      <c r="W20" s="33"/>
      <c r="X20" s="33"/>
      <c r="Z20" s="18"/>
      <c r="AA20" s="18"/>
      <c r="AE20" s="18"/>
      <c r="AF20" s="18"/>
    </row>
    <row r="21" spans="1:37" ht="45.75" customHeight="1" x14ac:dyDescent="0.4">
      <c r="J21" s="40"/>
      <c r="K21" s="40"/>
      <c r="L21" s="40"/>
      <c r="M21" s="40"/>
      <c r="N21" s="40"/>
      <c r="O21" s="33"/>
      <c r="P21" s="33"/>
      <c r="Q21" s="35"/>
      <c r="R21" s="36"/>
      <c r="S21" s="36"/>
      <c r="T21" s="35"/>
      <c r="U21" s="33"/>
      <c r="V21" s="33"/>
      <c r="W21" s="33" t="s">
        <v>33</v>
      </c>
      <c r="X21" s="33"/>
    </row>
    <row r="22" spans="1:37" x14ac:dyDescent="0.25">
      <c r="B22"/>
      <c r="C22"/>
      <c r="D22"/>
      <c r="E22"/>
      <c r="F22"/>
      <c r="G22"/>
      <c r="H22"/>
      <c r="I22" s="32"/>
      <c r="J22"/>
      <c r="K22"/>
      <c r="L22"/>
      <c r="M22"/>
      <c r="N22"/>
      <c r="O22"/>
      <c r="U22" s="18"/>
      <c r="V22" s="18"/>
      <c r="Z22" s="18"/>
      <c r="AA22" s="18"/>
      <c r="AE22" s="18"/>
      <c r="AF22" s="18"/>
    </row>
    <row r="23" spans="1:37" x14ac:dyDescent="0.25">
      <c r="J23" s="26"/>
    </row>
    <row r="24" spans="1:37" ht="20.25" customHeight="1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8"/>
      <c r="W24" s="30"/>
      <c r="X24" s="30"/>
      <c r="Y24" s="30"/>
      <c r="Z24" s="30"/>
      <c r="AA24" s="38"/>
      <c r="AB24" s="30"/>
      <c r="AC24" s="30"/>
      <c r="AD24" s="30"/>
      <c r="AE24" s="30"/>
      <c r="AF24" s="38"/>
      <c r="AG24" s="30"/>
      <c r="AH24" s="30"/>
      <c r="AI24" s="30"/>
      <c r="AJ24" s="30"/>
      <c r="AK24" s="30"/>
    </row>
    <row r="25" spans="1:37" ht="18.75" x14ac:dyDescent="0.25">
      <c r="H25" s="27"/>
    </row>
    <row r="26" spans="1:37" ht="18.75" x14ac:dyDescent="0.25">
      <c r="H26" s="27"/>
    </row>
    <row r="29" spans="1:37" x14ac:dyDescent="0.25">
      <c r="J29" s="26"/>
    </row>
    <row r="30" spans="1:37" x14ac:dyDescent="0.25">
      <c r="J30" s="26"/>
    </row>
  </sheetData>
  <mergeCells count="25">
    <mergeCell ref="E10:E11"/>
    <mergeCell ref="D10:D11"/>
    <mergeCell ref="AI7:AK10"/>
    <mergeCell ref="A7:O7"/>
    <mergeCell ref="AE1:AK1"/>
    <mergeCell ref="AE2:AK2"/>
    <mergeCell ref="A4:AK4"/>
    <mergeCell ref="A5:AK5"/>
    <mergeCell ref="A6:AK6"/>
    <mergeCell ref="J20:N21"/>
    <mergeCell ref="B14:C14"/>
    <mergeCell ref="Y7:AC10"/>
    <mergeCell ref="AD7:AH10"/>
    <mergeCell ref="A8:O8"/>
    <mergeCell ref="B10:B11"/>
    <mergeCell ref="A9:O9"/>
    <mergeCell ref="P9:S9"/>
    <mergeCell ref="P8:S8"/>
    <mergeCell ref="P7:S7"/>
    <mergeCell ref="P10:S10"/>
    <mergeCell ref="T7:X10"/>
    <mergeCell ref="A16:AK17"/>
    <mergeCell ref="A10:A11"/>
    <mergeCell ref="F10:O10"/>
    <mergeCell ref="C10:C11"/>
  </mergeCells>
  <printOptions horizontalCentered="1"/>
  <pageMargins left="0" right="0" top="0" bottom="0" header="0" footer="0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РНЦ_МиО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2024-04-19T06:04:06Z</dcterms:modified>
</cp:coreProperties>
</file>